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0" yWindow="-165" windowWidth="16380" windowHeight="8190" tabRatio="500"/>
  </bookViews>
  <sheets>
    <sheet name="3.3" sheetId="2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2" l="1"/>
  <c r="J18" i="2"/>
  <c r="J17" i="2"/>
  <c r="K19" i="2" l="1"/>
  <c r="K18" i="2"/>
  <c r="K17" i="2"/>
  <c r="I18" i="2"/>
  <c r="I17" i="2"/>
  <c r="K20" i="2" l="1"/>
  <c r="I19" i="2"/>
  <c r="I20" i="2"/>
  <c r="J20" i="2" l="1"/>
  <c r="J22" i="2" s="1"/>
  <c r="L18" i="2" l="1"/>
  <c r="G18" i="2" s="1"/>
  <c r="K22" i="2" l="1"/>
  <c r="L19" i="2"/>
  <c r="G19" i="2" s="1"/>
  <c r="I22" i="2"/>
  <c r="L17" i="2"/>
  <c r="G17" i="2" s="1"/>
  <c r="L22" i="2" l="1"/>
  <c r="G20" i="2"/>
  <c r="G21" i="2" s="1"/>
  <c r="G22" i="2" s="1"/>
  <c r="L20" i="2"/>
</calcChain>
</file>

<file path=xl/sharedStrings.xml><?xml version="1.0" encoding="utf-8"?>
<sst xmlns="http://schemas.openxmlformats.org/spreadsheetml/2006/main" count="26" uniqueCount="26">
  <si>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</si>
  <si>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</si>
  <si>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</si>
  <si>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</si>
  <si>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</si>
  <si>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</si>
  <si>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</si>
  <si>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</si>
  <si>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</si>
  <si>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</si>
  <si>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</si>
  <si>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</si>
  <si>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</si>
  <si>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</si>
  <si>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</si>
  <si>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Итого</t>
  </si>
  <si>
    <t>Приложение №3</t>
  </si>
  <si>
    <t>ООО Новострой</t>
  </si>
  <si>
    <t>Разработка проектной и рабочей документации в соответсвии с ЗП</t>
  </si>
  <si>
    <t xml:space="preserve">т          </t>
  </si>
  <si>
    <t>от ____ __________2022 г.</t>
  </si>
  <si>
    <t>ООО СМП</t>
  </si>
  <si>
    <t>ООО ЭКОС</t>
  </si>
  <si>
    <t>Согласование проектной документации, АПЗ</t>
  </si>
  <si>
    <t>Канализационная линия Дн-225 мм</t>
  </si>
  <si>
    <t>Расчет стоимости проектных работ №СКС-2022-ХВ-ИП-7.1.13.1-9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</si>
</sst>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zoomScaleNormal="100" workbookViewId="0">
      <selection activeCell="I1" sqref="I1:L1048576"/>
    </sheetView>
  </sheetViews>
  <sheetFormatPr defaultRowHeight="15" x14ac:dyDescent="0.2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5.5703125" style="11" customWidth="1"/>
    <col min="9" max="12" width="20.7109375" style="14" hidden="1" customWidth="1"/>
    <col min="13" max="13" width="31.140625" style="11" customWidth="1"/>
    <col min="14" max="14" width="13.7109375" style="11" customWidth="1"/>
    <col min="15" max="16384" width="9.140625" style="11"/>
  </cols>
  <sheetData>
    <row r="1" spans="1:13" s="1" customFormat="1" ht="12.75" x14ac:dyDescent="0.2">
      <c r="F1" s="2"/>
      <c r="G1" s="20" t="s">
        <v>16</v>
      </c>
      <c r="H1" s="2"/>
      <c r="I1" s="14"/>
      <c r="J1" s="14"/>
      <c r="K1" s="14"/>
      <c r="L1" s="14"/>
      <c r="M1" s="14"/>
    </row>
    <row r="2" spans="1:13" s="1" customFormat="1" ht="12.75" x14ac:dyDescent="0.2">
      <c r="E2" s="2"/>
      <c r="F2" s="24" t="s">
        <v>13</v>
      </c>
      <c r="G2" s="24"/>
      <c r="H2" s="2"/>
      <c r="I2" s="14"/>
      <c r="J2" s="14"/>
      <c r="K2" s="14"/>
      <c r="L2" s="14"/>
      <c r="M2" s="14"/>
    </row>
    <row r="3" spans="1:13" s="1" customFormat="1" ht="18.75" customHeight="1" x14ac:dyDescent="0.2">
      <c r="F3" s="2"/>
      <c r="G3" s="20" t="s">
        <v>20</v>
      </c>
      <c r="H3" s="2"/>
      <c r="I3" s="14"/>
      <c r="J3" s="14"/>
      <c r="K3" s="14"/>
      <c r="L3" s="14"/>
      <c r="M3" s="14"/>
    </row>
    <row r="4" spans="1:13" s="1" customFormat="1" ht="12.75" x14ac:dyDescent="0.2">
      <c r="I4" s="14"/>
      <c r="J4" s="14"/>
      <c r="K4" s="14"/>
      <c r="L4" s="14"/>
      <c r="M4" s="14"/>
    </row>
    <row r="5" spans="1:13" s="1" customFormat="1" ht="12.75" x14ac:dyDescent="0.2">
      <c r="I5" s="14"/>
      <c r="J5" s="14"/>
      <c r="K5" s="14"/>
      <c r="L5" s="14"/>
      <c r="M5" s="14"/>
    </row>
    <row r="6" spans="1:13" s="3" customFormat="1" ht="12.75" x14ac:dyDescent="0.2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 x14ac:dyDescent="0.2">
      <c r="F7" s="3" t="s">
        <v>2</v>
      </c>
      <c r="I7" s="15"/>
      <c r="J7" s="15"/>
      <c r="K7" s="15"/>
      <c r="L7" s="15"/>
      <c r="M7" s="15"/>
    </row>
    <row r="8" spans="1:13" s="3" customFormat="1" ht="12.75" x14ac:dyDescent="0.2">
      <c r="F8" s="3" t="s">
        <v>4</v>
      </c>
      <c r="I8" s="15"/>
      <c r="J8" s="15"/>
      <c r="K8" s="15"/>
      <c r="L8" s="15"/>
      <c r="M8" s="15"/>
    </row>
    <row r="9" spans="1:13" s="3" customFormat="1" ht="16.5" customHeight="1" x14ac:dyDescent="0.2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 x14ac:dyDescent="0.2">
      <c r="I10" s="14"/>
      <c r="J10" s="14"/>
      <c r="K10" s="14"/>
      <c r="L10" s="14"/>
    </row>
    <row r="11" spans="1:13" s="1" customFormat="1" ht="12.75" x14ac:dyDescent="0.2">
      <c r="I11" s="14"/>
      <c r="J11" s="14"/>
      <c r="K11" s="14"/>
      <c r="L11" s="14"/>
    </row>
    <row r="12" spans="1:13" s="5" customFormat="1" ht="15.75" x14ac:dyDescent="0.25">
      <c r="A12" s="25" t="s">
        <v>25</v>
      </c>
      <c r="B12" s="25"/>
      <c r="C12" s="25"/>
      <c r="D12" s="25"/>
      <c r="E12" s="25"/>
      <c r="F12" s="25"/>
      <c r="G12" s="25"/>
      <c r="H12" s="4"/>
      <c r="I12" s="14"/>
      <c r="J12" s="14"/>
      <c r="K12" s="14"/>
      <c r="L12" s="14"/>
    </row>
    <row r="13" spans="1:13" s="5" customFormat="1" ht="27" customHeight="1" x14ac:dyDescent="0.25">
      <c r="A13" s="26" t="s">
        <v>24</v>
      </c>
      <c r="B13" s="26"/>
      <c r="C13" s="26"/>
      <c r="D13" s="26"/>
      <c r="E13" s="26"/>
      <c r="F13" s="26"/>
      <c r="G13" s="26"/>
      <c r="H13" s="4"/>
      <c r="I13" s="14"/>
      <c r="J13" s="14"/>
      <c r="K13" s="14"/>
      <c r="L13" s="14"/>
    </row>
    <row r="14" spans="1:13" s="5" customFormat="1" ht="15.75" x14ac:dyDescent="0.2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 x14ac:dyDescent="0.25">
      <c r="I15" s="14"/>
      <c r="J15" s="14"/>
      <c r="K15" s="14"/>
      <c r="L15" s="14"/>
    </row>
    <row r="16" spans="1:13" s="8" customFormat="1" ht="31.5" customHeight="1" x14ac:dyDescent="0.25">
      <c r="A16" s="6" t="s">
        <v>0</v>
      </c>
      <c r="B16" s="27" t="s">
        <v>1</v>
      </c>
      <c r="C16" s="27"/>
      <c r="D16" s="27"/>
      <c r="E16" s="27"/>
      <c r="F16" s="27"/>
      <c r="G16" s="7" t="s">
        <v>6</v>
      </c>
      <c r="I16" s="16" t="s">
        <v>22</v>
      </c>
      <c r="J16" s="16" t="s">
        <v>17</v>
      </c>
      <c r="K16" s="8" t="s">
        <v>21</v>
      </c>
      <c r="L16" s="16" t="s">
        <v>9</v>
      </c>
      <c r="M16" s="16"/>
    </row>
    <row r="17" spans="1:25" s="1" customFormat="1" ht="27" customHeight="1" x14ac:dyDescent="0.2">
      <c r="A17" s="9">
        <v>2</v>
      </c>
      <c r="B17" s="23" t="s">
        <v>7</v>
      </c>
      <c r="C17" s="23"/>
      <c r="D17" s="23"/>
      <c r="E17" s="23"/>
      <c r="F17" s="23"/>
      <c r="G17" s="13">
        <f t="shared" ref="G17:G19" si="0">L17</f>
        <v>26563.996944444447</v>
      </c>
      <c r="I17" s="17">
        <f>600000/1.2*0.1</f>
        <v>50000</v>
      </c>
      <c r="J17" s="17">
        <f>180000/1.2*0.1</f>
        <v>15000</v>
      </c>
      <c r="K17" s="17">
        <f>176303.89/1.2*0.1</f>
        <v>14691.990833333337</v>
      </c>
      <c r="L17" s="17">
        <f>(J17+I17+K17)/3</f>
        <v>26563.996944444447</v>
      </c>
      <c r="M17" s="17"/>
    </row>
    <row r="18" spans="1:25" s="1" customFormat="1" ht="27" customHeight="1" x14ac:dyDescent="0.2">
      <c r="A18" s="9">
        <v>3</v>
      </c>
      <c r="B18" s="23" t="s">
        <v>18</v>
      </c>
      <c r="C18" s="23"/>
      <c r="D18" s="23"/>
      <c r="E18" s="23"/>
      <c r="F18" s="23"/>
      <c r="G18" s="13">
        <f t="shared" si="0"/>
        <v>234127.30736111113</v>
      </c>
      <c r="I18" s="17">
        <f>600000/1.2*0.9</f>
        <v>450000</v>
      </c>
      <c r="J18" s="17">
        <f>180000/1.2*0.85</f>
        <v>127500</v>
      </c>
      <c r="K18" s="17">
        <f>176303.89/1.2*0.85</f>
        <v>124881.92208333335</v>
      </c>
      <c r="L18" s="17">
        <f>(J18+I18+K18)/3</f>
        <v>234127.30736111113</v>
      </c>
      <c r="M18" s="17"/>
    </row>
    <row r="19" spans="1:25" s="1" customFormat="1" ht="27" customHeight="1" x14ac:dyDescent="0.2">
      <c r="A19" s="9">
        <v>4</v>
      </c>
      <c r="B19" s="23" t="s">
        <v>23</v>
      </c>
      <c r="C19" s="23"/>
      <c r="D19" s="23"/>
      <c r="E19" s="23"/>
      <c r="F19" s="23"/>
      <c r="G19" s="13">
        <f t="shared" si="0"/>
        <v>22170.887361111116</v>
      </c>
      <c r="I19" s="17">
        <f>62000/1.2</f>
        <v>51666.666666666672</v>
      </c>
      <c r="J19" s="17">
        <f>180000/1.2*0.05</f>
        <v>7500</v>
      </c>
      <c r="K19" s="17">
        <f>176303.89/1.2*0.05</f>
        <v>7345.9954166666685</v>
      </c>
      <c r="L19" s="17">
        <f>(J19+I19+K19)/3</f>
        <v>22170.887361111116</v>
      </c>
      <c r="M19" s="17"/>
      <c r="Y19" s="1" t="s">
        <v>19</v>
      </c>
    </row>
    <row r="20" spans="1:25" s="1" customFormat="1" ht="27" customHeight="1" x14ac:dyDescent="0.2">
      <c r="A20" s="9"/>
      <c r="B20" s="28" t="s">
        <v>15</v>
      </c>
      <c r="C20" s="29"/>
      <c r="D20" s="29"/>
      <c r="E20" s="29"/>
      <c r="F20" s="30"/>
      <c r="G20" s="21">
        <f>SUM(G17:G19)</f>
        <v>282862.19166666671</v>
      </c>
      <c r="I20" s="17">
        <f>SUM(I17:I19)</f>
        <v>551666.66666666663</v>
      </c>
      <c r="J20" s="17">
        <f>SUM(J17:J19)</f>
        <v>150000</v>
      </c>
      <c r="K20" s="17">
        <f>SUM(K17:K19)</f>
        <v>146919.90833333335</v>
      </c>
      <c r="L20" s="17">
        <f>(J20+I20+K20)/3</f>
        <v>282862.19166666665</v>
      </c>
      <c r="M20" s="17"/>
    </row>
    <row r="21" spans="1:25" s="5" customFormat="1" ht="27" customHeight="1" x14ac:dyDescent="0.25">
      <c r="A21" s="9"/>
      <c r="B21" s="31" t="s">
        <v>8</v>
      </c>
      <c r="C21" s="31"/>
      <c r="D21" s="31"/>
      <c r="E21" s="31"/>
      <c r="F21" s="31"/>
      <c r="G21" s="13">
        <f>G20*0.2</f>
        <v>56572.438333333346</v>
      </c>
      <c r="I21" s="17"/>
      <c r="K21" s="17"/>
      <c r="L21" s="17"/>
    </row>
    <row r="22" spans="1:25" s="5" customFormat="1" ht="27" customHeight="1" x14ac:dyDescent="0.25">
      <c r="A22" s="9"/>
      <c r="B22" s="32" t="s">
        <v>11</v>
      </c>
      <c r="C22" s="33"/>
      <c r="D22" s="33"/>
      <c r="E22" s="33"/>
      <c r="F22" s="34"/>
      <c r="G22" s="21">
        <f>G20+G21</f>
        <v>339434.63000000006</v>
      </c>
      <c r="I22" s="17">
        <f>I20*1.2</f>
        <v>661999.99999999988</v>
      </c>
      <c r="J22" s="17">
        <f>J20*1.2</f>
        <v>180000</v>
      </c>
      <c r="K22" s="17">
        <f t="shared" ref="K22" si="1">K20*1.2</f>
        <v>176303.89</v>
      </c>
      <c r="L22" s="17">
        <f>(J22+I22+K22)/3</f>
        <v>339434.62999999995</v>
      </c>
      <c r="N22" s="18"/>
    </row>
    <row r="23" spans="1:25" s="5" customFormat="1" ht="14.25" customHeight="1" x14ac:dyDescent="0.25">
      <c r="A23" s="10"/>
      <c r="B23" s="10"/>
      <c r="C23" s="10"/>
      <c r="D23" s="10"/>
      <c r="E23" s="10"/>
      <c r="F23" s="10"/>
      <c r="I23" s="14"/>
      <c r="J23" s="14"/>
      <c r="K23" s="14"/>
      <c r="L23" s="14"/>
      <c r="N23" s="18"/>
    </row>
    <row r="24" spans="1:25" s="3" customFormat="1" ht="12.75" x14ac:dyDescent="0.2">
      <c r="I24" s="15"/>
      <c r="J24" s="15"/>
      <c r="K24" s="15"/>
      <c r="L24" s="15"/>
    </row>
    <row r="25" spans="1:25" s="1" customFormat="1" ht="12.75" x14ac:dyDescent="0.2">
      <c r="G25" s="19"/>
      <c r="I25" s="14"/>
      <c r="J25" s="14"/>
      <c r="K25" s="14"/>
      <c r="L25" s="14"/>
    </row>
    <row r="26" spans="1:25" x14ac:dyDescent="0.25">
      <c r="A26" s="22" t="s">
        <v>14</v>
      </c>
      <c r="B26" s="22"/>
      <c r="C26" s="22"/>
      <c r="D26" s="22"/>
      <c r="E26" s="22"/>
      <c r="F26" s="22"/>
      <c r="G26" s="22"/>
      <c r="M26" s="14"/>
    </row>
  </sheetData>
  <mergeCells count="11">
    <mergeCell ref="A26:G26"/>
    <mergeCell ref="B17:F17"/>
    <mergeCell ref="F2:G2"/>
    <mergeCell ref="A12:G12"/>
    <mergeCell ref="A13:G13"/>
    <mergeCell ref="B16:F16"/>
    <mergeCell ref="B18:F18"/>
    <mergeCell ref="B19:F19"/>
    <mergeCell ref="B20:F20"/>
    <mergeCell ref="B21:F21"/>
    <mergeCell ref="B22:F2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Зелих Екатерина Генриховна</cp:lastModifiedBy>
  <cp:revision>1</cp:revision>
  <cp:lastPrinted>2021-02-18T05:15:28Z</cp:lastPrinted>
  <dcterms:created xsi:type="dcterms:W3CDTF">2020-05-19T12:40:42Z</dcterms:created>
  <dcterms:modified xsi:type="dcterms:W3CDTF">2022-05-16T11:20:33Z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